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3"/>
  </bookViews>
  <sheets>
    <sheet name="1кв" sheetId="23" r:id="rId1"/>
    <sheet name="2кв" sheetId="26" r:id="rId2"/>
    <sheet name="3кв" sheetId="27" r:id="rId3"/>
    <sheet name="4кв" sheetId="28" r:id="rId4"/>
    <sheet name="отчет" sheetId="29" r:id="rId5"/>
  </sheets>
  <definedNames>
    <definedName name="_xlnm.Print_Area" localSheetId="0">'1кв'!$A$1:$E$49</definedName>
    <definedName name="_xlnm.Print_Area" localSheetId="1">'2кв'!$A$1:$E$48</definedName>
    <definedName name="_xlnm.Print_Area" localSheetId="2">'3кв'!$A$1:$E$50</definedName>
    <definedName name="_xlnm.Print_Area" localSheetId="3">'4кв'!$A$1:$E$48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C21" i="29" l="1"/>
  <c r="C20" i="29"/>
  <c r="C19" i="29"/>
  <c r="C17" i="29"/>
  <c r="C16" i="29"/>
  <c r="C14" i="29"/>
  <c r="C13" i="29"/>
  <c r="C12" i="29"/>
  <c r="C9" i="29"/>
  <c r="C8" i="29"/>
  <c r="C6" i="29"/>
  <c r="B43" i="28"/>
  <c r="C27" i="29"/>
  <c r="C10" i="29"/>
  <c r="B46" i="28"/>
  <c r="E23" i="28"/>
  <c r="E22" i="28"/>
  <c r="E26" i="28" s="1"/>
  <c r="B47" i="28" s="1"/>
  <c r="C22" i="29" l="1"/>
  <c r="B48" i="28"/>
  <c r="B45" i="27"/>
  <c r="E26" i="27"/>
  <c r="B48" i="27" l="1"/>
  <c r="E23" i="27"/>
  <c r="E22" i="27"/>
  <c r="E28" i="27" l="1"/>
  <c r="B49" i="27" s="1"/>
  <c r="B50" i="27" s="1"/>
  <c r="B46" i="26"/>
  <c r="E23" i="26"/>
  <c r="E22" i="26"/>
  <c r="E26" i="26" l="1"/>
  <c r="B47" i="26" s="1"/>
  <c r="E23" i="23"/>
  <c r="E22" i="23"/>
  <c r="E27" i="23" l="1"/>
  <c r="B48" i="23" s="1"/>
  <c r="B49" i="23" s="1"/>
  <c r="B43" i="26" s="1"/>
  <c r="B48" i="26" s="1"/>
</calcChain>
</file>

<file path=xl/sharedStrings.xml><?xml version="1.0" encoding="utf-8"?>
<sst xmlns="http://schemas.openxmlformats.org/spreadsheetml/2006/main" count="260" uniqueCount="99">
  <si>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</si>
  <si>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</si>
  <si>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</si>
  <si>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</si>
  <si>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</si>
  <si>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</si>
  <si>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</si>
  <si>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</si>
  <si>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</si>
  <si>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</si>
  <si>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</si>
  <si>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</si>
  <si>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</si>
  <si>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</si>
  <si>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</si>
  <si>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</si>
  <si>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</si>
  <si>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</si>
  <si>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</si>
  <si>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</si>
  <si>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</si>
  <si>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</si>
  <si>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</si>
  <si>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</si>
  <si>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</si>
  <si>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Лесная, д. 6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</si>
  <si>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№39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</si>
  <si>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</si>
  <si>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</si>
  <si>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</si>
  <si>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</si>
  <si>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</si>
  <si>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</si>
  <si>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</si>
  <si>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</si>
  <si>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</si>
  <si>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</si>
  <si>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</si>
  <si>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Общехозяйственные расходы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</si>
  <si>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 xml:space="preserve">протокола общего собрания собственников № от 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</si>
  <si>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Юрченко В.В.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</si>
  <si>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 Юрченко Владимира Валерьевича</t>
    </r>
  </si>
  <si>
    <t xml:space="preserve">Услуги по содержанию многоквартирного дома </t>
  </si>
  <si>
    <t>1 квартал</t>
  </si>
  <si>
    <t>Предъявлено населению 40823,4 руб.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</si>
  <si>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</si>
  <si>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</si>
  <si>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</si>
  <si>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- 716,2 м2</t>
  </si>
  <si>
    <t>интернет Ростелеком</t>
  </si>
  <si>
    <t>Замена окон (смета)</t>
  </si>
  <si>
    <t>январь</t>
  </si>
  <si>
    <t xml:space="preserve">           2. Всего за период с "01" 01 2023 г. по "31" 03 2023 г. выполнено работ (оказано услуг) на общую сумму шестьдесят тысяч семьсот двадцать три рубля 97 копеек.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</si>
  <si>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</si>
  <si>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</si>
  <si>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</si>
  <si>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</si>
  <si>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</si>
  <si>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</si>
  <si>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2023 г. выполнено работ (оказано услуг) на общую сумму двадцать девять тысяч шестьсот пятьдесят рублей 68 копеек.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</si>
  <si>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</si>
  <si>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ремонт оголовков вентканалов (смета)</t>
  </si>
  <si>
    <t>замена шифера на кровле (кв1)</t>
  </si>
  <si>
    <t>сентябрь</t>
  </si>
  <si>
    <t>ч/ч</t>
  </si>
  <si>
    <t>Предъявлено населению 45679,26</t>
  </si>
  <si>
    <t xml:space="preserve">           2. Всего за период с "01" 07 2023 г. по "30" 09 2023 г. выполнено работ (оказано услуг) на общую сумму пятьдесят девять тысяч триста сорок рублей 45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</si>
  <si>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</si>
  <si>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</si>
  <si>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</si>
  <si>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</si>
  <si>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</si>
  <si>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</si>
  <si>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</si>
  <si>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</si>
  <si>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</si>
  <si>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Дератизация, дезинсекция 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</si>
  <si>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</si>
  <si>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</si>
  <si>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</si>
  <si>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</si>
  <si>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</si>
  <si>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</si>
  <si>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</si>
  <si>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</si>
  <si>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</si>
  <si>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</si>
  <si>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</si>
  <si>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</si>
  <si>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</si>
  <si>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</si>
  <si>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</si>
  <si>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</si>
  <si>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тридцать три тысячи сто пятьдесят два рубля 90 копеек.</t>
  </si>
  <si>
    <t>по ж.д. ул. Лесная, д. 6</t>
  </si>
  <si>
    <t>Начислено всего 173005,32</t>
  </si>
  <si>
    <t>Непредвиденные работы 2 ч/ч</t>
  </si>
  <si>
    <t xml:space="preserve">   * Замена окон (смета)</t>
  </si>
  <si>
    <t xml:space="preserve">   * Ремонт оголовков вентканалов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</si>
</sst>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3" fillId="0" borderId="0"/>
    <xf numFmtId="0" fontId="14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11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5" fillId="2" borderId="4" xfId="4" applyFont="1" applyFill="1" applyBorder="1" applyAlignment="1">
      <alignment wrapText="1"/>
    </xf>
    <xf numFmtId="0" fontId="15" fillId="2" borderId="5" xfId="4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7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8" zoomScaleNormal="90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45</v>
      </c>
      <c r="B3" s="58"/>
      <c r="C3" s="58"/>
      <c r="D3" s="58"/>
      <c r="E3" s="58"/>
    </row>
    <row r="4" spans="1:5" s="1" customFormat="1" ht="15.75" customHeight="1" x14ac:dyDescent="0.25">
      <c r="A4" s="20" t="s">
        <v>13</v>
      </c>
      <c r="B4" s="4"/>
      <c r="C4" s="4"/>
      <c r="D4" s="59" t="s">
        <v>46</v>
      </c>
      <c r="E4" s="59"/>
    </row>
    <row r="5" spans="1:5" x14ac:dyDescent="0.25">
      <c r="A5" s="23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25</v>
      </c>
      <c r="B7" s="54"/>
      <c r="C7" s="54"/>
      <c r="D7" s="54"/>
      <c r="E7" s="54"/>
    </row>
    <row r="8" spans="1:5" ht="18.75" customHeight="1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41</v>
      </c>
      <c r="B9" s="60"/>
      <c r="C9" s="60"/>
      <c r="D9" s="60"/>
      <c r="E9" s="60"/>
    </row>
    <row r="10" spans="1:5" ht="24" customHeight="1" x14ac:dyDescent="0.25">
      <c r="A10" s="63" t="s">
        <v>14</v>
      </c>
      <c r="B10" s="64"/>
      <c r="C10" s="64"/>
      <c r="D10" s="64"/>
      <c r="E10" s="64"/>
    </row>
    <row r="11" spans="1:5" ht="28.5" customHeight="1" x14ac:dyDescent="0.25">
      <c r="A11" s="60" t="s">
        <v>39</v>
      </c>
      <c r="B11" s="60"/>
      <c r="C11" s="60"/>
      <c r="D11" s="60"/>
      <c r="E11" s="60"/>
    </row>
    <row r="12" spans="1:5" ht="12" customHeight="1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x14ac:dyDescent="0.25">
      <c r="A14" s="62" t="s">
        <v>2</v>
      </c>
      <c r="B14" s="65"/>
      <c r="C14" s="65"/>
      <c r="D14" s="65"/>
      <c r="E14" s="65"/>
    </row>
    <row r="15" spans="1:5" x14ac:dyDescent="0.25">
      <c r="A15" s="60" t="s">
        <v>47</v>
      </c>
      <c r="B15" s="60"/>
      <c r="C15" s="60"/>
      <c r="D15" s="60"/>
      <c r="E15" s="60"/>
    </row>
    <row r="16" spans="1:5" x14ac:dyDescent="0.25">
      <c r="A16" s="62" t="s">
        <v>16</v>
      </c>
      <c r="B16" s="65"/>
      <c r="C16" s="65"/>
      <c r="D16" s="65"/>
      <c r="E16" s="65"/>
    </row>
    <row r="17" spans="1:7" ht="29.25" customHeight="1" x14ac:dyDescent="0.25">
      <c r="A17" s="60" t="s">
        <v>17</v>
      </c>
      <c r="B17" s="60"/>
      <c r="C17" s="60"/>
      <c r="D17" s="60"/>
      <c r="E17" s="60"/>
    </row>
    <row r="18" spans="1:7" ht="57.6" customHeight="1" x14ac:dyDescent="0.25">
      <c r="A18" s="60" t="s">
        <v>26</v>
      </c>
      <c r="B18" s="60"/>
      <c r="C18" s="60"/>
      <c r="D18" s="60"/>
      <c r="E18" s="60"/>
    </row>
    <row r="19" spans="1:7" ht="34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">
        <v>716.2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42</v>
      </c>
      <c r="B22" s="9" t="s">
        <v>32</v>
      </c>
      <c r="C22" s="3" t="s">
        <v>4</v>
      </c>
      <c r="D22" s="3">
        <v>9.9</v>
      </c>
      <c r="E22" s="8">
        <f>D22*F20*G20</f>
        <v>21271.140000000003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D23*F20*G20</f>
        <v>8379.5400000000009</v>
      </c>
    </row>
    <row r="24" spans="1:7" x14ac:dyDescent="0.25">
      <c r="A24" s="7" t="s">
        <v>28</v>
      </c>
      <c r="B24" s="9" t="s">
        <v>43</v>
      </c>
      <c r="C24" s="3" t="s">
        <v>29</v>
      </c>
      <c r="D24" s="3"/>
      <c r="E24" s="8">
        <v>60</v>
      </c>
    </row>
    <row r="25" spans="1:7" s="27" customFormat="1" x14ac:dyDescent="0.25">
      <c r="A25" s="49" t="s">
        <v>50</v>
      </c>
      <c r="B25" s="34" t="s">
        <v>51</v>
      </c>
      <c r="C25" s="28" t="s">
        <v>29</v>
      </c>
      <c r="D25" s="28"/>
      <c r="E25" s="33">
        <v>31013.29</v>
      </c>
    </row>
    <row r="26" spans="1:7" x14ac:dyDescent="0.25">
      <c r="A26" s="7"/>
      <c r="B26" s="9"/>
      <c r="C26" s="3"/>
      <c r="D26" s="3"/>
      <c r="E26" s="8"/>
    </row>
    <row r="27" spans="1:7" s="14" customFormat="1" ht="14.25" x14ac:dyDescent="0.2">
      <c r="A27" s="10" t="s">
        <v>24</v>
      </c>
      <c r="B27" s="11"/>
      <c r="C27" s="12"/>
      <c r="D27" s="12"/>
      <c r="E27" s="13">
        <f>SUM(E22:E26)</f>
        <v>60723.97</v>
      </c>
    </row>
    <row r="29" spans="1:7" ht="31.9" customHeight="1" x14ac:dyDescent="0.25">
      <c r="A29" s="67" t="s">
        <v>52</v>
      </c>
      <c r="B29" s="67"/>
      <c r="C29" s="67"/>
      <c r="D29" s="67"/>
      <c r="E29" s="67"/>
    </row>
    <row r="30" spans="1:7" ht="32.25" customHeight="1" x14ac:dyDescent="0.25">
      <c r="A30" s="60" t="s">
        <v>21</v>
      </c>
      <c r="B30" s="60"/>
      <c r="C30" s="60"/>
      <c r="D30" s="60"/>
      <c r="E30" s="60"/>
    </row>
    <row r="31" spans="1:7" x14ac:dyDescent="0.25">
      <c r="A31" s="60" t="s">
        <v>20</v>
      </c>
      <c r="B31" s="60"/>
      <c r="C31" s="60"/>
      <c r="D31" s="60"/>
      <c r="E31" s="60"/>
    </row>
    <row r="32" spans="1:7" ht="27.75" customHeight="1" x14ac:dyDescent="0.25">
      <c r="A32" s="60" t="s">
        <v>31</v>
      </c>
      <c r="B32" s="60"/>
      <c r="C32" s="60"/>
      <c r="D32" s="60"/>
      <c r="E32" s="60"/>
    </row>
    <row r="33" spans="1:5" x14ac:dyDescent="0.25">
      <c r="A33" s="60" t="s">
        <v>18</v>
      </c>
      <c r="B33" s="60"/>
      <c r="C33" s="60"/>
      <c r="D33" s="60"/>
      <c r="E33" s="60"/>
    </row>
    <row r="34" spans="1:5" x14ac:dyDescent="0.25">
      <c r="A34" s="68" t="s">
        <v>5</v>
      </c>
      <c r="B34" s="68"/>
      <c r="C34" s="68"/>
      <c r="D34" s="68"/>
      <c r="E34" s="68"/>
    </row>
    <row r="35" spans="1:5" x14ac:dyDescent="0.25">
      <c r="A35" s="60" t="s">
        <v>18</v>
      </c>
      <c r="B35" s="60"/>
      <c r="C35" s="60"/>
      <c r="D35" s="60"/>
      <c r="E35" s="60"/>
    </row>
    <row r="36" spans="1:5" x14ac:dyDescent="0.25">
      <c r="A36" s="69" t="s">
        <v>30</v>
      </c>
      <c r="B36" s="69"/>
      <c r="C36" s="69"/>
      <c r="D36" s="69"/>
      <c r="E36" s="5"/>
    </row>
    <row r="37" spans="1:5" x14ac:dyDescent="0.25">
      <c r="B37" s="66" t="s">
        <v>19</v>
      </c>
      <c r="C37" s="66"/>
      <c r="D37" s="66"/>
      <c r="E37" s="6" t="s">
        <v>6</v>
      </c>
    </row>
    <row r="38" spans="1:5" x14ac:dyDescent="0.25">
      <c r="A38" s="22"/>
      <c r="B38" s="22"/>
      <c r="C38" s="22"/>
      <c r="D38" s="22"/>
      <c r="E38" s="22"/>
    </row>
    <row r="39" spans="1:5" x14ac:dyDescent="0.25">
      <c r="A39" s="69" t="s">
        <v>40</v>
      </c>
      <c r="B39" s="69"/>
      <c r="C39" s="69"/>
      <c r="D39" s="69"/>
      <c r="E39" s="5"/>
    </row>
    <row r="40" spans="1:5" x14ac:dyDescent="0.25">
      <c r="B40" s="66" t="s">
        <v>19</v>
      </c>
      <c r="C40" s="66"/>
      <c r="D40" s="66"/>
      <c r="E40" s="6" t="s">
        <v>6</v>
      </c>
    </row>
    <row r="42" spans="1:5" x14ac:dyDescent="0.25">
      <c r="A42" s="2" t="s">
        <v>48</v>
      </c>
    </row>
    <row r="43" spans="1:5" x14ac:dyDescent="0.25">
      <c r="A43" s="14" t="s">
        <v>33</v>
      </c>
    </row>
    <row r="44" spans="1:5" x14ac:dyDescent="0.25">
      <c r="A44" s="2" t="s">
        <v>37</v>
      </c>
      <c r="B44" s="15">
        <v>14893.41</v>
      </c>
    </row>
    <row r="45" spans="1:5" x14ac:dyDescent="0.25">
      <c r="A45" s="18" t="s">
        <v>44</v>
      </c>
      <c r="B45" s="16"/>
    </row>
    <row r="46" spans="1:5" x14ac:dyDescent="0.25">
      <c r="A46" s="2" t="s">
        <v>34</v>
      </c>
      <c r="B46" s="16">
        <v>37534.5</v>
      </c>
    </row>
    <row r="47" spans="1:5" x14ac:dyDescent="0.25">
      <c r="A47" s="27" t="s">
        <v>49</v>
      </c>
      <c r="B47" s="48">
        <v>1350</v>
      </c>
      <c r="C47" s="25"/>
      <c r="D47" s="25"/>
      <c r="E47" s="25"/>
    </row>
    <row r="48" spans="1:5" ht="30" x14ac:dyDescent="0.25">
      <c r="A48" s="24" t="s">
        <v>35</v>
      </c>
      <c r="B48" s="16">
        <f>E27</f>
        <v>60723.97</v>
      </c>
    </row>
    <row r="49" spans="1:2" x14ac:dyDescent="0.25">
      <c r="A49" s="17" t="s">
        <v>36</v>
      </c>
      <c r="B49" s="19">
        <f>B44+B46+B47-B48</f>
        <v>-6946.0599999999977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0" zoomScaleNormal="90" zoomScaleSheetLayoutView="100" workbookViewId="0">
      <selection activeCell="G34" sqref="G34"/>
    </sheetView>
  </sheetViews>
  <sheetFormatPr defaultColWidth="9.140625" defaultRowHeight="15" x14ac:dyDescent="0.25"/>
  <cols>
    <col min="1" max="1" width="31.5703125" style="27" customWidth="1"/>
    <col min="2" max="2" width="20.28515625" style="27" customWidth="1"/>
    <col min="3" max="3" width="13" style="27" customWidth="1"/>
    <col min="4" max="4" width="16.140625" style="27" customWidth="1"/>
    <col min="5" max="5" width="14.140625" style="27" customWidth="1"/>
    <col min="6" max="7" width="9.140625" style="27"/>
    <col min="8" max="8" width="12.85546875" style="27" customWidth="1"/>
    <col min="9" max="16384" width="9.140625" style="27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53</v>
      </c>
      <c r="B3" s="58"/>
      <c r="C3" s="58"/>
      <c r="D3" s="58"/>
      <c r="E3" s="58"/>
    </row>
    <row r="4" spans="1:5" s="26" customFormat="1" ht="15.75" customHeight="1" x14ac:dyDescent="0.25">
      <c r="A4" s="43" t="s">
        <v>13</v>
      </c>
      <c r="B4" s="29"/>
      <c r="C4" s="29"/>
      <c r="D4" s="59" t="s">
        <v>54</v>
      </c>
      <c r="E4" s="59"/>
    </row>
    <row r="5" spans="1:5" x14ac:dyDescent="0.25">
      <c r="A5" s="46"/>
      <c r="B5" s="29"/>
      <c r="C5" s="29"/>
      <c r="D5" s="29"/>
      <c r="E5" s="29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25</v>
      </c>
      <c r="B7" s="54"/>
      <c r="C7" s="54"/>
      <c r="D7" s="54"/>
      <c r="E7" s="54"/>
    </row>
    <row r="8" spans="1:5" ht="18.75" customHeight="1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41</v>
      </c>
      <c r="B9" s="60"/>
      <c r="C9" s="60"/>
      <c r="D9" s="60"/>
      <c r="E9" s="60"/>
    </row>
    <row r="10" spans="1:5" ht="24" customHeight="1" x14ac:dyDescent="0.25">
      <c r="A10" s="63" t="s">
        <v>14</v>
      </c>
      <c r="B10" s="64"/>
      <c r="C10" s="64"/>
      <c r="D10" s="64"/>
      <c r="E10" s="64"/>
    </row>
    <row r="11" spans="1:5" ht="28.5" customHeight="1" x14ac:dyDescent="0.25">
      <c r="A11" s="60" t="s">
        <v>39</v>
      </c>
      <c r="B11" s="60"/>
      <c r="C11" s="60"/>
      <c r="D11" s="60"/>
      <c r="E11" s="60"/>
    </row>
    <row r="12" spans="1:5" ht="12" customHeight="1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x14ac:dyDescent="0.25">
      <c r="A14" s="62" t="s">
        <v>2</v>
      </c>
      <c r="B14" s="65"/>
      <c r="C14" s="65"/>
      <c r="D14" s="65"/>
      <c r="E14" s="65"/>
    </row>
    <row r="15" spans="1:5" x14ac:dyDescent="0.25">
      <c r="A15" s="60" t="s">
        <v>47</v>
      </c>
      <c r="B15" s="60"/>
      <c r="C15" s="60"/>
      <c r="D15" s="60"/>
      <c r="E15" s="60"/>
    </row>
    <row r="16" spans="1:5" x14ac:dyDescent="0.25">
      <c r="A16" s="62" t="s">
        <v>16</v>
      </c>
      <c r="B16" s="65"/>
      <c r="C16" s="65"/>
      <c r="D16" s="65"/>
      <c r="E16" s="65"/>
    </row>
    <row r="17" spans="1:7" ht="29.25" customHeight="1" x14ac:dyDescent="0.25">
      <c r="A17" s="60" t="s">
        <v>17</v>
      </c>
      <c r="B17" s="60"/>
      <c r="C17" s="60"/>
      <c r="D17" s="60"/>
      <c r="E17" s="60"/>
    </row>
    <row r="18" spans="1:7" ht="57.6" customHeight="1" x14ac:dyDescent="0.25">
      <c r="A18" s="60" t="s">
        <v>26</v>
      </c>
      <c r="B18" s="60"/>
      <c r="C18" s="60"/>
      <c r="D18" s="60"/>
      <c r="E18" s="60"/>
    </row>
    <row r="19" spans="1:7" ht="34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7">
        <v>716.2</v>
      </c>
      <c r="G20" s="27">
        <v>3</v>
      </c>
    </row>
    <row r="21" spans="1:7" ht="135" x14ac:dyDescent="0.25">
      <c r="A21" s="28" t="s">
        <v>7</v>
      </c>
      <c r="B21" s="28" t="s">
        <v>10</v>
      </c>
      <c r="C21" s="28" t="s">
        <v>3</v>
      </c>
      <c r="D21" s="28" t="s">
        <v>9</v>
      </c>
      <c r="E21" s="28" t="s">
        <v>8</v>
      </c>
    </row>
    <row r="22" spans="1:7" ht="38.25" x14ac:dyDescent="0.25">
      <c r="A22" s="44" t="s">
        <v>42</v>
      </c>
      <c r="B22" s="34" t="s">
        <v>32</v>
      </c>
      <c r="C22" s="28" t="s">
        <v>4</v>
      </c>
      <c r="D22" s="28">
        <v>9.9</v>
      </c>
      <c r="E22" s="33">
        <f>D22*F20*G20</f>
        <v>21271.140000000003</v>
      </c>
    </row>
    <row r="23" spans="1:7" x14ac:dyDescent="0.25">
      <c r="A23" s="32" t="s">
        <v>38</v>
      </c>
      <c r="B23" s="34" t="s">
        <v>23</v>
      </c>
      <c r="C23" s="28" t="s">
        <v>4</v>
      </c>
      <c r="D23" s="28">
        <v>3.9</v>
      </c>
      <c r="E23" s="33">
        <f>D23*F20*G20</f>
        <v>8379.5400000000009</v>
      </c>
    </row>
    <row r="24" spans="1:7" x14ac:dyDescent="0.25">
      <c r="A24" s="32" t="s">
        <v>28</v>
      </c>
      <c r="B24" s="34" t="s">
        <v>55</v>
      </c>
      <c r="C24" s="28" t="s">
        <v>29</v>
      </c>
      <c r="D24" s="28"/>
      <c r="E24" s="33">
        <v>0</v>
      </c>
    </row>
    <row r="25" spans="1:7" x14ac:dyDescent="0.25">
      <c r="A25" s="32"/>
      <c r="B25" s="34"/>
      <c r="C25" s="28"/>
      <c r="D25" s="28"/>
      <c r="E25" s="33"/>
    </row>
    <row r="26" spans="1:7" s="38" customFormat="1" ht="14.25" x14ac:dyDescent="0.2">
      <c r="A26" s="10" t="s">
        <v>24</v>
      </c>
      <c r="B26" s="35"/>
      <c r="C26" s="36"/>
      <c r="D26" s="36"/>
      <c r="E26" s="37">
        <f>SUM(E22:E25)</f>
        <v>29650.680000000004</v>
      </c>
    </row>
    <row r="28" spans="1:7" ht="31.9" customHeight="1" x14ac:dyDescent="0.25">
      <c r="A28" s="67" t="s">
        <v>59</v>
      </c>
      <c r="B28" s="67"/>
      <c r="C28" s="67"/>
      <c r="D28" s="67"/>
      <c r="E28" s="67"/>
    </row>
    <row r="29" spans="1:7" ht="32.25" customHeight="1" x14ac:dyDescent="0.25">
      <c r="A29" s="60" t="s">
        <v>21</v>
      </c>
      <c r="B29" s="60"/>
      <c r="C29" s="60"/>
      <c r="D29" s="60"/>
      <c r="E29" s="60"/>
    </row>
    <row r="30" spans="1:7" x14ac:dyDescent="0.25">
      <c r="A30" s="60" t="s">
        <v>20</v>
      </c>
      <c r="B30" s="60"/>
      <c r="C30" s="60"/>
      <c r="D30" s="60"/>
      <c r="E30" s="60"/>
    </row>
    <row r="31" spans="1:7" ht="27.75" customHeight="1" x14ac:dyDescent="0.25">
      <c r="A31" s="60" t="s">
        <v>31</v>
      </c>
      <c r="B31" s="60"/>
      <c r="C31" s="60"/>
      <c r="D31" s="60"/>
      <c r="E31" s="60"/>
    </row>
    <row r="32" spans="1:7" x14ac:dyDescent="0.25">
      <c r="A32" s="60" t="s">
        <v>18</v>
      </c>
      <c r="B32" s="60"/>
      <c r="C32" s="60"/>
      <c r="D32" s="60"/>
      <c r="E32" s="60"/>
    </row>
    <row r="33" spans="1:5" x14ac:dyDescent="0.25">
      <c r="A33" s="68" t="s">
        <v>5</v>
      </c>
      <c r="B33" s="68"/>
      <c r="C33" s="68"/>
      <c r="D33" s="68"/>
      <c r="E33" s="68"/>
    </row>
    <row r="34" spans="1:5" x14ac:dyDescent="0.25">
      <c r="A34" s="60" t="s">
        <v>18</v>
      </c>
      <c r="B34" s="60"/>
      <c r="C34" s="60"/>
      <c r="D34" s="60"/>
      <c r="E34" s="60"/>
    </row>
    <row r="35" spans="1:5" x14ac:dyDescent="0.25">
      <c r="A35" s="69" t="s">
        <v>60</v>
      </c>
      <c r="B35" s="69"/>
      <c r="C35" s="69"/>
      <c r="D35" s="69"/>
      <c r="E35" s="30"/>
    </row>
    <row r="36" spans="1:5" x14ac:dyDescent="0.25">
      <c r="B36" s="66" t="s">
        <v>19</v>
      </c>
      <c r="C36" s="66"/>
      <c r="D36" s="66"/>
      <c r="E36" s="31" t="s">
        <v>6</v>
      </c>
    </row>
    <row r="37" spans="1:5" x14ac:dyDescent="0.25">
      <c r="A37" s="45"/>
      <c r="B37" s="45"/>
      <c r="C37" s="45"/>
      <c r="D37" s="45"/>
      <c r="E37" s="45"/>
    </row>
    <row r="38" spans="1:5" x14ac:dyDescent="0.25">
      <c r="A38" s="69" t="s">
        <v>40</v>
      </c>
      <c r="B38" s="69"/>
      <c r="C38" s="69"/>
      <c r="D38" s="69"/>
      <c r="E38" s="30"/>
    </row>
    <row r="39" spans="1:5" x14ac:dyDescent="0.25">
      <c r="B39" s="66" t="s">
        <v>19</v>
      </c>
      <c r="C39" s="66"/>
      <c r="D39" s="66"/>
      <c r="E39" s="31" t="s">
        <v>6</v>
      </c>
    </row>
    <row r="41" spans="1:5" x14ac:dyDescent="0.25">
      <c r="A41" s="27" t="s">
        <v>48</v>
      </c>
    </row>
    <row r="42" spans="1:5" x14ac:dyDescent="0.25">
      <c r="A42" s="38" t="s">
        <v>33</v>
      </c>
    </row>
    <row r="43" spans="1:5" x14ac:dyDescent="0.25">
      <c r="A43" s="27" t="s">
        <v>37</v>
      </c>
      <c r="B43" s="39">
        <f>'1кв'!B49</f>
        <v>-6946.0599999999977</v>
      </c>
    </row>
    <row r="44" spans="1:5" x14ac:dyDescent="0.25">
      <c r="A44" s="41" t="s">
        <v>44</v>
      </c>
      <c r="B44" s="48"/>
    </row>
    <row r="45" spans="1:5" x14ac:dyDescent="0.25">
      <c r="A45" s="27" t="s">
        <v>34</v>
      </c>
      <c r="B45" s="48">
        <v>42497.36</v>
      </c>
    </row>
    <row r="46" spans="1:5" x14ac:dyDescent="0.25">
      <c r="A46" s="27" t="s">
        <v>49</v>
      </c>
      <c r="B46" s="48">
        <f>150*3</f>
        <v>450</v>
      </c>
      <c r="C46" s="25"/>
      <c r="D46" s="25"/>
      <c r="E46" s="25"/>
    </row>
    <row r="47" spans="1:5" ht="30" x14ac:dyDescent="0.25">
      <c r="A47" s="47" t="s">
        <v>35</v>
      </c>
      <c r="B47" s="48">
        <f>E26</f>
        <v>29650.680000000004</v>
      </c>
    </row>
    <row r="48" spans="1:5" x14ac:dyDescent="0.25">
      <c r="A48" s="40" t="s">
        <v>36</v>
      </c>
      <c r="B48" s="42">
        <f>B43+B45+B46-B47</f>
        <v>6350.619999999999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Normal="90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7" customWidth="1"/>
    <col min="2" max="2" width="20.28515625" style="27" customWidth="1"/>
    <col min="3" max="3" width="13" style="27" customWidth="1"/>
    <col min="4" max="4" width="16.140625" style="27" customWidth="1"/>
    <col min="5" max="5" width="14.140625" style="27" customWidth="1"/>
    <col min="6" max="7" width="9.140625" style="27"/>
    <col min="8" max="8" width="12.85546875" style="27" customWidth="1"/>
    <col min="9" max="16384" width="9.140625" style="27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56</v>
      </c>
      <c r="B3" s="58"/>
      <c r="C3" s="58"/>
      <c r="D3" s="58"/>
      <c r="E3" s="58"/>
    </row>
    <row r="4" spans="1:5" s="26" customFormat="1" ht="15.75" customHeight="1" x14ac:dyDescent="0.25">
      <c r="A4" s="43" t="s">
        <v>13</v>
      </c>
      <c r="B4" s="29"/>
      <c r="C4" s="29"/>
      <c r="D4" s="59" t="s">
        <v>57</v>
      </c>
      <c r="E4" s="59"/>
    </row>
    <row r="5" spans="1:5" x14ac:dyDescent="0.25">
      <c r="A5" s="46"/>
      <c r="B5" s="29"/>
      <c r="C5" s="29"/>
      <c r="D5" s="29"/>
      <c r="E5" s="29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25</v>
      </c>
      <c r="B7" s="54"/>
      <c r="C7" s="54"/>
      <c r="D7" s="54"/>
      <c r="E7" s="54"/>
    </row>
    <row r="8" spans="1:5" ht="18.75" customHeight="1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41</v>
      </c>
      <c r="B9" s="60"/>
      <c r="C9" s="60"/>
      <c r="D9" s="60"/>
      <c r="E9" s="60"/>
    </row>
    <row r="10" spans="1:5" ht="24" customHeight="1" x14ac:dyDescent="0.25">
      <c r="A10" s="63" t="s">
        <v>14</v>
      </c>
      <c r="B10" s="64"/>
      <c r="C10" s="64"/>
      <c r="D10" s="64"/>
      <c r="E10" s="64"/>
    </row>
    <row r="11" spans="1:5" ht="28.5" customHeight="1" x14ac:dyDescent="0.25">
      <c r="A11" s="60" t="s">
        <v>39</v>
      </c>
      <c r="B11" s="60"/>
      <c r="C11" s="60"/>
      <c r="D11" s="60"/>
      <c r="E11" s="60"/>
    </row>
    <row r="12" spans="1:5" ht="12" customHeight="1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x14ac:dyDescent="0.25">
      <c r="A14" s="62" t="s">
        <v>2</v>
      </c>
      <c r="B14" s="65"/>
      <c r="C14" s="65"/>
      <c r="D14" s="65"/>
      <c r="E14" s="65"/>
    </row>
    <row r="15" spans="1:5" x14ac:dyDescent="0.25">
      <c r="A15" s="60" t="s">
        <v>47</v>
      </c>
      <c r="B15" s="60"/>
      <c r="C15" s="60"/>
      <c r="D15" s="60"/>
      <c r="E15" s="60"/>
    </row>
    <row r="16" spans="1:5" x14ac:dyDescent="0.25">
      <c r="A16" s="62" t="s">
        <v>16</v>
      </c>
      <c r="B16" s="65"/>
      <c r="C16" s="65"/>
      <c r="D16" s="65"/>
      <c r="E16" s="65"/>
    </row>
    <row r="17" spans="1:7" ht="29.25" customHeight="1" x14ac:dyDescent="0.25">
      <c r="A17" s="60" t="s">
        <v>17</v>
      </c>
      <c r="B17" s="60"/>
      <c r="C17" s="60"/>
      <c r="D17" s="60"/>
      <c r="E17" s="60"/>
    </row>
    <row r="18" spans="1:7" ht="57.6" customHeight="1" x14ac:dyDescent="0.25">
      <c r="A18" s="60" t="s">
        <v>26</v>
      </c>
      <c r="B18" s="60"/>
      <c r="C18" s="60"/>
      <c r="D18" s="60"/>
      <c r="E18" s="60"/>
    </row>
    <row r="19" spans="1:7" ht="34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7">
        <v>716.2</v>
      </c>
      <c r="G20" s="27">
        <v>3</v>
      </c>
    </row>
    <row r="21" spans="1:7" ht="135" x14ac:dyDescent="0.25">
      <c r="A21" s="28" t="s">
        <v>7</v>
      </c>
      <c r="B21" s="28" t="s">
        <v>10</v>
      </c>
      <c r="C21" s="28" t="s">
        <v>3</v>
      </c>
      <c r="D21" s="28" t="s">
        <v>9</v>
      </c>
      <c r="E21" s="28" t="s">
        <v>8</v>
      </c>
    </row>
    <row r="22" spans="1:7" ht="38.25" x14ac:dyDescent="0.25">
      <c r="A22" s="44" t="s">
        <v>42</v>
      </c>
      <c r="B22" s="34" t="s">
        <v>32</v>
      </c>
      <c r="C22" s="28" t="s">
        <v>4</v>
      </c>
      <c r="D22" s="28">
        <v>11.07</v>
      </c>
      <c r="E22" s="33">
        <f>D22*F20*G20</f>
        <v>23785.002</v>
      </c>
    </row>
    <row r="23" spans="1:7" x14ac:dyDescent="0.25">
      <c r="A23" s="32" t="s">
        <v>38</v>
      </c>
      <c r="B23" s="34" t="s">
        <v>23</v>
      </c>
      <c r="C23" s="28" t="s">
        <v>4</v>
      </c>
      <c r="D23" s="28">
        <v>4.3600000000000003</v>
      </c>
      <c r="E23" s="33">
        <f>D23*F20*G20</f>
        <v>9367.8960000000006</v>
      </c>
    </row>
    <row r="24" spans="1:7" x14ac:dyDescent="0.25">
      <c r="A24" s="32" t="s">
        <v>28</v>
      </c>
      <c r="B24" s="34" t="s">
        <v>58</v>
      </c>
      <c r="C24" s="28" t="s">
        <v>29</v>
      </c>
      <c r="D24" s="28"/>
      <c r="E24" s="33">
        <v>598.11</v>
      </c>
    </row>
    <row r="25" spans="1:7" ht="30" x14ac:dyDescent="0.25">
      <c r="A25" s="32" t="s">
        <v>61</v>
      </c>
      <c r="B25" s="34" t="s">
        <v>63</v>
      </c>
      <c r="C25" s="28" t="s">
        <v>29</v>
      </c>
      <c r="D25" s="28"/>
      <c r="E25" s="33">
        <v>25069.3</v>
      </c>
    </row>
    <row r="26" spans="1:7" x14ac:dyDescent="0.25">
      <c r="A26" s="50" t="s">
        <v>62</v>
      </c>
      <c r="B26" s="34" t="s">
        <v>63</v>
      </c>
      <c r="C26" s="28" t="s">
        <v>64</v>
      </c>
      <c r="D26" s="28">
        <v>2</v>
      </c>
      <c r="E26" s="33">
        <f>D26*260.07</f>
        <v>520.14</v>
      </c>
    </row>
    <row r="27" spans="1:7" x14ac:dyDescent="0.25">
      <c r="A27" s="32"/>
      <c r="B27" s="34"/>
      <c r="C27" s="28"/>
      <c r="D27" s="28"/>
      <c r="E27" s="33"/>
    </row>
    <row r="28" spans="1:7" s="38" customFormat="1" ht="14.25" x14ac:dyDescent="0.2">
      <c r="A28" s="10" t="s">
        <v>24</v>
      </c>
      <c r="B28" s="35"/>
      <c r="C28" s="36"/>
      <c r="D28" s="36"/>
      <c r="E28" s="37">
        <f>SUM(E22:E27)</f>
        <v>59340.448000000004</v>
      </c>
    </row>
    <row r="30" spans="1:7" ht="31.9" customHeight="1" x14ac:dyDescent="0.25">
      <c r="A30" s="67" t="s">
        <v>66</v>
      </c>
      <c r="B30" s="67"/>
      <c r="C30" s="67"/>
      <c r="D30" s="67"/>
      <c r="E30" s="67"/>
    </row>
    <row r="31" spans="1:7" ht="32.25" customHeight="1" x14ac:dyDescent="0.25">
      <c r="A31" s="60" t="s">
        <v>21</v>
      </c>
      <c r="B31" s="60"/>
      <c r="C31" s="60"/>
      <c r="D31" s="60"/>
      <c r="E31" s="60"/>
    </row>
    <row r="32" spans="1:7" x14ac:dyDescent="0.25">
      <c r="A32" s="60" t="s">
        <v>20</v>
      </c>
      <c r="B32" s="60"/>
      <c r="C32" s="60"/>
      <c r="D32" s="60"/>
      <c r="E32" s="60"/>
    </row>
    <row r="33" spans="1:5" ht="27.75" customHeight="1" x14ac:dyDescent="0.25">
      <c r="A33" s="60" t="s">
        <v>31</v>
      </c>
      <c r="B33" s="60"/>
      <c r="C33" s="60"/>
      <c r="D33" s="60"/>
      <c r="E33" s="60"/>
    </row>
    <row r="34" spans="1:5" x14ac:dyDescent="0.25">
      <c r="A34" s="60" t="s">
        <v>18</v>
      </c>
      <c r="B34" s="60"/>
      <c r="C34" s="60"/>
      <c r="D34" s="60"/>
      <c r="E34" s="60"/>
    </row>
    <row r="35" spans="1:5" x14ac:dyDescent="0.25">
      <c r="A35" s="68" t="s">
        <v>5</v>
      </c>
      <c r="B35" s="68"/>
      <c r="C35" s="68"/>
      <c r="D35" s="68"/>
      <c r="E35" s="68"/>
    </row>
    <row r="36" spans="1:5" x14ac:dyDescent="0.25">
      <c r="A36" s="60" t="s">
        <v>18</v>
      </c>
      <c r="B36" s="60"/>
      <c r="C36" s="60"/>
      <c r="D36" s="60"/>
      <c r="E36" s="60"/>
    </row>
    <row r="37" spans="1:5" x14ac:dyDescent="0.25">
      <c r="A37" s="69" t="s">
        <v>60</v>
      </c>
      <c r="B37" s="69"/>
      <c r="C37" s="69"/>
      <c r="D37" s="69"/>
      <c r="E37" s="30"/>
    </row>
    <row r="38" spans="1:5" x14ac:dyDescent="0.25">
      <c r="B38" s="66" t="s">
        <v>19</v>
      </c>
      <c r="C38" s="66"/>
      <c r="D38" s="66"/>
      <c r="E38" s="31" t="s">
        <v>6</v>
      </c>
    </row>
    <row r="39" spans="1:5" x14ac:dyDescent="0.25">
      <c r="A39" s="45"/>
      <c r="B39" s="45"/>
      <c r="C39" s="45"/>
      <c r="D39" s="45"/>
      <c r="E39" s="45"/>
    </row>
    <row r="40" spans="1:5" x14ac:dyDescent="0.25">
      <c r="A40" s="69" t="s">
        <v>40</v>
      </c>
      <c r="B40" s="69"/>
      <c r="C40" s="69"/>
      <c r="D40" s="69"/>
      <c r="E40" s="30"/>
    </row>
    <row r="41" spans="1:5" x14ac:dyDescent="0.25">
      <c r="B41" s="66" t="s">
        <v>19</v>
      </c>
      <c r="C41" s="66"/>
      <c r="D41" s="66"/>
      <c r="E41" s="31" t="s">
        <v>6</v>
      </c>
    </row>
    <row r="43" spans="1:5" x14ac:dyDescent="0.25">
      <c r="A43" s="27" t="s">
        <v>48</v>
      </c>
    </row>
    <row r="44" spans="1:5" x14ac:dyDescent="0.25">
      <c r="A44" s="38" t="s">
        <v>33</v>
      </c>
    </row>
    <row r="45" spans="1:5" x14ac:dyDescent="0.25">
      <c r="A45" s="27" t="s">
        <v>37</v>
      </c>
      <c r="B45" s="39">
        <f>'2кв'!B48</f>
        <v>6350.619999999999</v>
      </c>
    </row>
    <row r="46" spans="1:5" x14ac:dyDescent="0.25">
      <c r="A46" s="41" t="s">
        <v>65</v>
      </c>
      <c r="B46" s="48"/>
    </row>
    <row r="47" spans="1:5" x14ac:dyDescent="0.25">
      <c r="A47" s="27" t="s">
        <v>34</v>
      </c>
      <c r="B47" s="48">
        <v>42730.7</v>
      </c>
    </row>
    <row r="48" spans="1:5" x14ac:dyDescent="0.25">
      <c r="A48" s="27" t="s">
        <v>49</v>
      </c>
      <c r="B48" s="48">
        <f>150*3</f>
        <v>450</v>
      </c>
      <c r="C48" s="25"/>
      <c r="D48" s="25"/>
      <c r="E48" s="25"/>
    </row>
    <row r="49" spans="1:2" ht="30" x14ac:dyDescent="0.25">
      <c r="A49" s="47" t="s">
        <v>35</v>
      </c>
      <c r="B49" s="48">
        <f>E28</f>
        <v>59340.448000000004</v>
      </c>
    </row>
    <row r="50" spans="1:2" x14ac:dyDescent="0.25">
      <c r="A50" s="40" t="s">
        <v>36</v>
      </c>
      <c r="B50" s="42">
        <f>B45+B47+B48-B49</f>
        <v>-9809.1280000000115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topLeftCell="A32" zoomScaleNormal="90" zoomScaleSheetLayoutView="100" workbookViewId="0">
      <selection activeCell="H47" sqref="H47"/>
    </sheetView>
  </sheetViews>
  <sheetFormatPr defaultColWidth="9.140625" defaultRowHeight="15" x14ac:dyDescent="0.25"/>
  <cols>
    <col min="1" max="1" width="31.5703125" style="27" customWidth="1"/>
    <col min="2" max="2" width="20.28515625" style="27" customWidth="1"/>
    <col min="3" max="3" width="13" style="27" customWidth="1"/>
    <col min="4" max="4" width="16.140625" style="27" customWidth="1"/>
    <col min="5" max="5" width="14.140625" style="27" customWidth="1"/>
    <col min="6" max="7" width="9.140625" style="27"/>
    <col min="8" max="8" width="12.85546875" style="27" customWidth="1"/>
    <col min="9" max="16384" width="9.140625" style="27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90</v>
      </c>
      <c r="B3" s="58"/>
      <c r="C3" s="58"/>
      <c r="D3" s="58"/>
      <c r="E3" s="58"/>
    </row>
    <row r="4" spans="1:5" s="26" customFormat="1" ht="15.75" customHeight="1" x14ac:dyDescent="0.25">
      <c r="A4" s="43" t="s">
        <v>13</v>
      </c>
      <c r="B4" s="29"/>
      <c r="C4" s="29"/>
      <c r="D4" s="100"/>
      <c r="E4" s="100" t="s">
        <v>91</v>
      </c>
    </row>
    <row r="5" spans="1:5" x14ac:dyDescent="0.25">
      <c r="A5" s="53"/>
      <c r="B5" s="29"/>
      <c r="C5" s="29"/>
      <c r="D5" s="29"/>
      <c r="E5" s="29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25</v>
      </c>
      <c r="B7" s="54"/>
      <c r="C7" s="54"/>
      <c r="D7" s="54"/>
      <c r="E7" s="54"/>
    </row>
    <row r="8" spans="1:5" ht="18.75" customHeight="1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41</v>
      </c>
      <c r="B9" s="60"/>
      <c r="C9" s="60"/>
      <c r="D9" s="60"/>
      <c r="E9" s="60"/>
    </row>
    <row r="10" spans="1:5" ht="24" customHeight="1" x14ac:dyDescent="0.25">
      <c r="A10" s="63" t="s">
        <v>14</v>
      </c>
      <c r="B10" s="64"/>
      <c r="C10" s="64"/>
      <c r="D10" s="64"/>
      <c r="E10" s="64"/>
    </row>
    <row r="11" spans="1:5" ht="28.5" customHeight="1" x14ac:dyDescent="0.25">
      <c r="A11" s="60" t="s">
        <v>39</v>
      </c>
      <c r="B11" s="60"/>
      <c r="C11" s="60"/>
      <c r="D11" s="60"/>
      <c r="E11" s="60"/>
    </row>
    <row r="12" spans="1:5" ht="12" customHeight="1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x14ac:dyDescent="0.25">
      <c r="A14" s="62" t="s">
        <v>2</v>
      </c>
      <c r="B14" s="65"/>
      <c r="C14" s="65"/>
      <c r="D14" s="65"/>
      <c r="E14" s="65"/>
    </row>
    <row r="15" spans="1:5" x14ac:dyDescent="0.25">
      <c r="A15" s="60" t="s">
        <v>47</v>
      </c>
      <c r="B15" s="60"/>
      <c r="C15" s="60"/>
      <c r="D15" s="60"/>
      <c r="E15" s="60"/>
    </row>
    <row r="16" spans="1:5" x14ac:dyDescent="0.25">
      <c r="A16" s="62" t="s">
        <v>16</v>
      </c>
      <c r="B16" s="65"/>
      <c r="C16" s="65"/>
      <c r="D16" s="65"/>
      <c r="E16" s="65"/>
    </row>
    <row r="17" spans="1:7" ht="29.25" customHeight="1" x14ac:dyDescent="0.25">
      <c r="A17" s="60" t="s">
        <v>17</v>
      </c>
      <c r="B17" s="60"/>
      <c r="C17" s="60"/>
      <c r="D17" s="60"/>
      <c r="E17" s="60"/>
    </row>
    <row r="18" spans="1:7" ht="57.6" customHeight="1" x14ac:dyDescent="0.25">
      <c r="A18" s="60" t="s">
        <v>26</v>
      </c>
      <c r="B18" s="60"/>
      <c r="C18" s="60"/>
      <c r="D18" s="60"/>
      <c r="E18" s="60"/>
    </row>
    <row r="19" spans="1:7" ht="34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7">
        <v>716.2</v>
      </c>
      <c r="G20" s="27">
        <v>3</v>
      </c>
    </row>
    <row r="21" spans="1:7" ht="135" x14ac:dyDescent="0.25">
      <c r="A21" s="28" t="s">
        <v>7</v>
      </c>
      <c r="B21" s="28" t="s">
        <v>10</v>
      </c>
      <c r="C21" s="28" t="s">
        <v>3</v>
      </c>
      <c r="D21" s="28" t="s">
        <v>9</v>
      </c>
      <c r="E21" s="28" t="s">
        <v>8</v>
      </c>
    </row>
    <row r="22" spans="1:7" ht="38.25" x14ac:dyDescent="0.25">
      <c r="A22" s="44" t="s">
        <v>42</v>
      </c>
      <c r="B22" s="34" t="s">
        <v>32</v>
      </c>
      <c r="C22" s="28" t="s">
        <v>4</v>
      </c>
      <c r="D22" s="28">
        <v>11.07</v>
      </c>
      <c r="E22" s="33">
        <f>D22*F20*G20</f>
        <v>23785.002</v>
      </c>
    </row>
    <row r="23" spans="1:7" x14ac:dyDescent="0.25">
      <c r="A23" s="32" t="s">
        <v>38</v>
      </c>
      <c r="B23" s="34" t="s">
        <v>23</v>
      </c>
      <c r="C23" s="28" t="s">
        <v>4</v>
      </c>
      <c r="D23" s="28">
        <v>4.3600000000000003</v>
      </c>
      <c r="E23" s="33">
        <f>D23*F20*G20</f>
        <v>9367.8960000000006</v>
      </c>
    </row>
    <row r="24" spans="1:7" x14ac:dyDescent="0.25">
      <c r="A24" s="32" t="s">
        <v>28</v>
      </c>
      <c r="B24" s="34" t="s">
        <v>92</v>
      </c>
      <c r="C24" s="28" t="s">
        <v>29</v>
      </c>
      <c r="D24" s="28"/>
      <c r="E24" s="33">
        <v>0</v>
      </c>
    </row>
    <row r="25" spans="1:7" x14ac:dyDescent="0.25">
      <c r="A25" s="32"/>
      <c r="B25" s="34"/>
      <c r="C25" s="28"/>
      <c r="D25" s="28"/>
      <c r="E25" s="33"/>
    </row>
    <row r="26" spans="1:7" s="38" customFormat="1" ht="14.25" x14ac:dyDescent="0.2">
      <c r="A26" s="10" t="s">
        <v>24</v>
      </c>
      <c r="B26" s="35"/>
      <c r="C26" s="36"/>
      <c r="D26" s="36"/>
      <c r="E26" s="37">
        <f>SUM(E22:E25)</f>
        <v>33152.898000000001</v>
      </c>
    </row>
    <row r="28" spans="1:7" ht="31.9" customHeight="1" x14ac:dyDescent="0.25">
      <c r="A28" s="67" t="s">
        <v>93</v>
      </c>
      <c r="B28" s="67"/>
      <c r="C28" s="67"/>
      <c r="D28" s="67"/>
      <c r="E28" s="67"/>
    </row>
    <row r="29" spans="1:7" ht="32.25" customHeight="1" x14ac:dyDescent="0.25">
      <c r="A29" s="60" t="s">
        <v>21</v>
      </c>
      <c r="B29" s="60"/>
      <c r="C29" s="60"/>
      <c r="D29" s="60"/>
      <c r="E29" s="60"/>
    </row>
    <row r="30" spans="1:7" x14ac:dyDescent="0.25">
      <c r="A30" s="60" t="s">
        <v>20</v>
      </c>
      <c r="B30" s="60"/>
      <c r="C30" s="60"/>
      <c r="D30" s="60"/>
      <c r="E30" s="60"/>
    </row>
    <row r="31" spans="1:7" ht="27.75" customHeight="1" x14ac:dyDescent="0.25">
      <c r="A31" s="60" t="s">
        <v>31</v>
      </c>
      <c r="B31" s="60"/>
      <c r="C31" s="60"/>
      <c r="D31" s="60"/>
      <c r="E31" s="60"/>
    </row>
    <row r="32" spans="1:7" x14ac:dyDescent="0.25">
      <c r="A32" s="60" t="s">
        <v>18</v>
      </c>
      <c r="B32" s="60"/>
      <c r="C32" s="60"/>
      <c r="D32" s="60"/>
      <c r="E32" s="60"/>
    </row>
    <row r="33" spans="1:5" x14ac:dyDescent="0.25">
      <c r="A33" s="68" t="s">
        <v>5</v>
      </c>
      <c r="B33" s="68"/>
      <c r="C33" s="68"/>
      <c r="D33" s="68"/>
      <c r="E33" s="68"/>
    </row>
    <row r="34" spans="1:5" x14ac:dyDescent="0.25">
      <c r="A34" s="60" t="s">
        <v>18</v>
      </c>
      <c r="B34" s="60"/>
      <c r="C34" s="60"/>
      <c r="D34" s="60"/>
      <c r="E34" s="60"/>
    </row>
    <row r="35" spans="1:5" x14ac:dyDescent="0.25">
      <c r="A35" s="69" t="s">
        <v>60</v>
      </c>
      <c r="B35" s="69"/>
      <c r="C35" s="69"/>
      <c r="D35" s="69"/>
      <c r="E35" s="30"/>
    </row>
    <row r="36" spans="1:5" x14ac:dyDescent="0.25">
      <c r="B36" s="66" t="s">
        <v>19</v>
      </c>
      <c r="C36" s="66"/>
      <c r="D36" s="66"/>
      <c r="E36" s="31" t="s">
        <v>6</v>
      </c>
    </row>
    <row r="37" spans="1:5" x14ac:dyDescent="0.25">
      <c r="A37" s="52"/>
      <c r="B37" s="52"/>
      <c r="C37" s="52"/>
      <c r="D37" s="52"/>
      <c r="E37" s="52"/>
    </row>
    <row r="38" spans="1:5" x14ac:dyDescent="0.25">
      <c r="A38" s="69" t="s">
        <v>40</v>
      </c>
      <c r="B38" s="69"/>
      <c r="C38" s="69"/>
      <c r="D38" s="69"/>
      <c r="E38" s="30"/>
    </row>
    <row r="39" spans="1:5" x14ac:dyDescent="0.25">
      <c r="B39" s="66" t="s">
        <v>19</v>
      </c>
      <c r="C39" s="66"/>
      <c r="D39" s="66"/>
      <c r="E39" s="31" t="s">
        <v>6</v>
      </c>
    </row>
    <row r="41" spans="1:5" x14ac:dyDescent="0.25">
      <c r="A41" s="27" t="s">
        <v>48</v>
      </c>
    </row>
    <row r="42" spans="1:5" x14ac:dyDescent="0.25">
      <c r="A42" s="38" t="s">
        <v>33</v>
      </c>
    </row>
    <row r="43" spans="1:5" x14ac:dyDescent="0.25">
      <c r="A43" s="27" t="s">
        <v>37</v>
      </c>
      <c r="B43" s="39">
        <f>'3кв'!B50</f>
        <v>-9809.1280000000115</v>
      </c>
    </row>
    <row r="44" spans="1:5" x14ac:dyDescent="0.25">
      <c r="A44" s="41" t="s">
        <v>65</v>
      </c>
      <c r="B44" s="48"/>
    </row>
    <row r="45" spans="1:5" x14ac:dyDescent="0.25">
      <c r="A45" s="27" t="s">
        <v>34</v>
      </c>
      <c r="B45" s="48">
        <v>47619.17</v>
      </c>
    </row>
    <row r="46" spans="1:5" x14ac:dyDescent="0.25">
      <c r="A46" s="27" t="s">
        <v>49</v>
      </c>
      <c r="B46" s="48">
        <f>150*3</f>
        <v>450</v>
      </c>
      <c r="C46" s="25"/>
      <c r="D46" s="25"/>
      <c r="E46" s="25"/>
    </row>
    <row r="47" spans="1:5" ht="30" x14ac:dyDescent="0.25">
      <c r="A47" s="51" t="s">
        <v>35</v>
      </c>
      <c r="B47" s="48">
        <f>E26</f>
        <v>33152.898000000001</v>
      </c>
    </row>
    <row r="48" spans="1:5" x14ac:dyDescent="0.25">
      <c r="A48" s="40" t="s">
        <v>36</v>
      </c>
      <c r="B48" s="42">
        <f>B43+B45+B46-B47</f>
        <v>5107.1439999999857</v>
      </c>
    </row>
  </sheetData>
  <mergeCells count="29">
    <mergeCell ref="A33:E33"/>
    <mergeCell ref="A34:E34"/>
    <mergeCell ref="A35:D35"/>
    <mergeCell ref="B36:D36"/>
    <mergeCell ref="A38:D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topLeftCell="A10" zoomScaleSheetLayoutView="100" workbookViewId="0">
      <selection activeCell="C22" sqref="C22"/>
    </sheetView>
  </sheetViews>
  <sheetFormatPr defaultRowHeight="15" x14ac:dyDescent="0.25"/>
  <cols>
    <col min="1" max="1" width="10.5703125" style="25" customWidth="1"/>
    <col min="2" max="2" width="54.28515625" style="25" customWidth="1"/>
    <col min="3" max="3" width="15.28515625" style="25" customWidth="1"/>
    <col min="4" max="4" width="11.85546875" style="25" customWidth="1"/>
    <col min="5" max="5" width="14.7109375" style="25" customWidth="1"/>
    <col min="6" max="6" width="12.42578125" style="25" customWidth="1"/>
    <col min="7" max="7" width="12" style="25" customWidth="1"/>
    <col min="8" max="8" width="13.5703125" style="25" customWidth="1"/>
    <col min="9" max="16384" width="9.140625" style="25"/>
  </cols>
  <sheetData>
    <row r="1" spans="1:5" ht="15.75" x14ac:dyDescent="0.25">
      <c r="A1" s="70" t="s">
        <v>67</v>
      </c>
      <c r="B1" s="70"/>
      <c r="C1" s="70"/>
      <c r="D1" s="71"/>
    </row>
    <row r="2" spans="1:5" ht="15.75" x14ac:dyDescent="0.25">
      <c r="A2" s="72" t="s">
        <v>68</v>
      </c>
      <c r="B2" s="72"/>
      <c r="C2" s="72"/>
      <c r="D2" s="73"/>
    </row>
    <row r="3" spans="1:5" ht="15.75" x14ac:dyDescent="0.25">
      <c r="A3" s="72" t="s">
        <v>69</v>
      </c>
      <c r="B3" s="72"/>
      <c r="C3" s="72"/>
      <c r="D3" s="73"/>
    </row>
    <row r="4" spans="1:5" ht="15.75" x14ac:dyDescent="0.25">
      <c r="A4" s="70" t="s">
        <v>94</v>
      </c>
      <c r="B4" s="70"/>
      <c r="C4" s="70"/>
      <c r="D4" s="71"/>
    </row>
    <row r="5" spans="1:5" ht="15.75" x14ac:dyDescent="0.25">
      <c r="A5" s="74"/>
      <c r="B5" s="74"/>
      <c r="C5" s="74"/>
      <c r="D5" s="26"/>
    </row>
    <row r="6" spans="1:5" ht="15.75" x14ac:dyDescent="0.25">
      <c r="A6" s="73"/>
      <c r="B6" s="75" t="s">
        <v>70</v>
      </c>
      <c r="C6" s="76">
        <f>'1кв'!B44</f>
        <v>14893.41</v>
      </c>
      <c r="D6" s="77"/>
    </row>
    <row r="7" spans="1:5" ht="15.75" x14ac:dyDescent="0.25">
      <c r="A7" s="78" t="s">
        <v>71</v>
      </c>
      <c r="B7" s="75" t="s">
        <v>95</v>
      </c>
      <c r="C7" s="76"/>
      <c r="D7" s="77"/>
    </row>
    <row r="8" spans="1:5" ht="15.75" x14ac:dyDescent="0.25">
      <c r="B8" s="79" t="s">
        <v>72</v>
      </c>
      <c r="C8" s="80">
        <f>'1кв'!B46+'2кв'!B45+'3кв'!B47+'4кв'!B45</f>
        <v>170381.72999999998</v>
      </c>
      <c r="D8" s="81"/>
    </row>
    <row r="9" spans="1:5" ht="30" x14ac:dyDescent="0.25">
      <c r="B9" s="44" t="s">
        <v>73</v>
      </c>
      <c r="C9" s="80">
        <f>'1кв'!B47+'2кв'!B46+'3кв'!B48+'4кв'!B46</f>
        <v>2700</v>
      </c>
      <c r="D9" s="81"/>
    </row>
    <row r="10" spans="1:5" ht="15.75" x14ac:dyDescent="0.25">
      <c r="A10" s="82"/>
      <c r="B10" s="79" t="s">
        <v>74</v>
      </c>
      <c r="C10" s="83">
        <f>SUM(C8:C9)</f>
        <v>173081.72999999998</v>
      </c>
      <c r="D10" s="77"/>
    </row>
    <row r="11" spans="1:5" ht="15.75" x14ac:dyDescent="0.25">
      <c r="A11" s="26"/>
      <c r="B11" s="84"/>
      <c r="C11" s="84"/>
      <c r="D11" s="85"/>
    </row>
    <row r="12" spans="1:5" ht="15.75" x14ac:dyDescent="0.25">
      <c r="A12" s="86" t="s">
        <v>75</v>
      </c>
      <c r="B12" s="87" t="s">
        <v>42</v>
      </c>
      <c r="C12" s="80">
        <f>'1кв'!E22+'2кв'!E22+'3кв'!E22+'4кв'!E22</f>
        <v>90112.284000000014</v>
      </c>
      <c r="D12" s="85"/>
    </row>
    <row r="13" spans="1:5" ht="15.75" x14ac:dyDescent="0.25">
      <c r="A13" s="86"/>
      <c r="B13" s="32" t="s">
        <v>38</v>
      </c>
      <c r="C13" s="80">
        <f>'1кв'!E23+'2кв'!E23+'3кв'!E23+'4кв'!E23</f>
        <v>35494.872000000003</v>
      </c>
      <c r="D13" s="85"/>
    </row>
    <row r="14" spans="1:5" ht="15.75" x14ac:dyDescent="0.25">
      <c r="A14" s="26"/>
      <c r="B14" s="32" t="s">
        <v>28</v>
      </c>
      <c r="C14" s="80">
        <f>'1кв'!E24+'2кв'!E24+'3кв'!E24+'4кв'!E24</f>
        <v>658.11</v>
      </c>
      <c r="D14" s="85"/>
      <c r="E14" s="88"/>
    </row>
    <row r="15" spans="1:5" ht="15.75" x14ac:dyDescent="0.25">
      <c r="A15" s="26"/>
      <c r="B15" s="89" t="s">
        <v>76</v>
      </c>
      <c r="C15" s="80">
        <v>0</v>
      </c>
      <c r="D15" s="85"/>
      <c r="E15" s="88"/>
    </row>
    <row r="16" spans="1:5" ht="15.75" x14ac:dyDescent="0.25">
      <c r="A16" s="86"/>
      <c r="B16" s="90" t="s">
        <v>96</v>
      </c>
      <c r="C16" s="80">
        <f>'3кв'!E26</f>
        <v>520.14</v>
      </c>
      <c r="D16" s="85"/>
    </row>
    <row r="17" spans="1:5" ht="15.75" x14ac:dyDescent="0.25">
      <c r="A17" s="86"/>
      <c r="B17" s="91" t="s">
        <v>77</v>
      </c>
      <c r="C17" s="80">
        <f>SUM(C19:C20)</f>
        <v>56082.59</v>
      </c>
      <c r="D17" s="85"/>
    </row>
    <row r="18" spans="1:5" ht="15.75" x14ac:dyDescent="0.25">
      <c r="A18" s="86"/>
      <c r="B18" s="91" t="s">
        <v>78</v>
      </c>
      <c r="C18" s="92"/>
      <c r="D18" s="85"/>
    </row>
    <row r="19" spans="1:5" ht="15.75" x14ac:dyDescent="0.25">
      <c r="A19" s="86"/>
      <c r="B19" s="49" t="s">
        <v>97</v>
      </c>
      <c r="C19" s="92">
        <f>'1кв'!E25</f>
        <v>31013.29</v>
      </c>
      <c r="D19" s="85"/>
    </row>
    <row r="20" spans="1:5" ht="15.75" x14ac:dyDescent="0.25">
      <c r="A20" s="86"/>
      <c r="B20" s="32" t="s">
        <v>98</v>
      </c>
      <c r="C20" s="92">
        <f>'3кв'!E25</f>
        <v>25069.3</v>
      </c>
      <c r="D20" s="85"/>
    </row>
    <row r="21" spans="1:5" ht="15.75" x14ac:dyDescent="0.25">
      <c r="A21" s="26"/>
      <c r="B21" s="93" t="s">
        <v>79</v>
      </c>
      <c r="C21" s="83">
        <f>SUM(C12:C17)</f>
        <v>182867.99600000001</v>
      </c>
      <c r="D21" s="85"/>
      <c r="E21" s="88"/>
    </row>
    <row r="22" spans="1:5" ht="15.75" x14ac:dyDescent="0.25">
      <c r="A22" s="26"/>
      <c r="B22" s="94" t="s">
        <v>80</v>
      </c>
      <c r="C22" s="83">
        <f>C6+C10-C21</f>
        <v>5107.1439999999711</v>
      </c>
      <c r="D22" s="85"/>
    </row>
    <row r="23" spans="1:5" ht="15.75" x14ac:dyDescent="0.25">
      <c r="A23" s="26"/>
      <c r="B23" s="78"/>
      <c r="C23" s="78"/>
      <c r="D23" s="85"/>
    </row>
    <row r="24" spans="1:5" ht="15.75" x14ac:dyDescent="0.25">
      <c r="A24" s="26"/>
      <c r="B24" s="95" t="s">
        <v>81</v>
      </c>
      <c r="C24" s="95"/>
      <c r="D24" s="85"/>
    </row>
    <row r="25" spans="1:5" ht="15.75" x14ac:dyDescent="0.25">
      <c r="A25" s="26"/>
      <c r="B25" s="95" t="s">
        <v>82</v>
      </c>
      <c r="C25" s="96">
        <v>11169.87</v>
      </c>
      <c r="D25" s="85"/>
    </row>
    <row r="26" spans="1:5" ht="15.75" x14ac:dyDescent="0.25">
      <c r="A26" s="26"/>
      <c r="B26" s="97" t="s">
        <v>83</v>
      </c>
      <c r="C26" s="98">
        <v>13793.46</v>
      </c>
      <c r="D26" s="85"/>
    </row>
    <row r="27" spans="1:5" ht="15.75" x14ac:dyDescent="0.25">
      <c r="A27" s="26"/>
      <c r="B27" s="95" t="s">
        <v>84</v>
      </c>
      <c r="C27" s="99">
        <f>C26-C25</f>
        <v>2623.5899999999983</v>
      </c>
      <c r="D27" s="85"/>
    </row>
    <row r="28" spans="1:5" ht="15.75" x14ac:dyDescent="0.25">
      <c r="A28" s="26"/>
      <c r="B28" s="78"/>
      <c r="C28" s="78"/>
      <c r="D28" s="85"/>
    </row>
    <row r="29" spans="1:5" ht="15.75" x14ac:dyDescent="0.25">
      <c r="A29" s="26"/>
      <c r="B29" s="78"/>
      <c r="C29" s="78"/>
      <c r="D29" s="85"/>
    </row>
    <row r="30" spans="1:5" ht="15.75" x14ac:dyDescent="0.25">
      <c r="A30" s="26"/>
      <c r="B30" s="78"/>
      <c r="C30" s="78"/>
      <c r="D30" s="85"/>
    </row>
    <row r="31" spans="1:5" ht="15.75" x14ac:dyDescent="0.25">
      <c r="A31" s="26"/>
      <c r="B31" s="78"/>
      <c r="C31" s="78"/>
      <c r="D31" s="85"/>
    </row>
    <row r="32" spans="1:5" ht="15.75" x14ac:dyDescent="0.25">
      <c r="A32" s="26" t="s">
        <v>85</v>
      </c>
      <c r="B32" s="78" t="s">
        <v>86</v>
      </c>
      <c r="C32" s="78"/>
      <c r="D32" s="85"/>
    </row>
    <row r="33" spans="1:4" ht="15.75" x14ac:dyDescent="0.25">
      <c r="A33" s="26"/>
      <c r="B33" s="78" t="s">
        <v>87</v>
      </c>
      <c r="C33" s="78"/>
      <c r="D33" s="85"/>
    </row>
    <row r="34" spans="1:4" ht="15.75" x14ac:dyDescent="0.25">
      <c r="A34" s="26"/>
      <c r="B34" s="78" t="s">
        <v>88</v>
      </c>
      <c r="C34" s="78"/>
      <c r="D34" s="85"/>
    </row>
    <row r="35" spans="1:4" ht="15.75" x14ac:dyDescent="0.25">
      <c r="A35" s="26"/>
      <c r="B35" s="78"/>
      <c r="C35" s="78"/>
      <c r="D35" s="85"/>
    </row>
    <row r="36" spans="1:4" ht="15.75" x14ac:dyDescent="0.25">
      <c r="A36" s="26"/>
      <c r="B36" s="78"/>
      <c r="C36" s="78"/>
      <c r="D36" s="85"/>
    </row>
    <row r="37" spans="1:4" ht="15.75" x14ac:dyDescent="0.25">
      <c r="A37" s="26"/>
      <c r="B37" s="78" t="s">
        <v>89</v>
      </c>
      <c r="C37" s="78"/>
      <c r="D37" s="85"/>
    </row>
    <row r="38" spans="1:4" ht="15.75" x14ac:dyDescent="0.25">
      <c r="A38" s="26"/>
      <c r="B38" s="78"/>
      <c r="C38" s="78"/>
      <c r="D38" s="85"/>
    </row>
    <row r="39" spans="1:4" ht="15.75" x14ac:dyDescent="0.25">
      <c r="A39" s="26"/>
      <c r="B39" s="78"/>
      <c r="C39" s="78"/>
      <c r="D39" s="85"/>
    </row>
    <row r="40" spans="1:4" ht="15.75" x14ac:dyDescent="0.25">
      <c r="A40" s="26"/>
      <c r="B40" s="78"/>
      <c r="C40" s="78"/>
      <c r="D40" s="85"/>
    </row>
    <row r="41" spans="1:4" ht="15.75" x14ac:dyDescent="0.25">
      <c r="A41" s="26"/>
      <c r="B41" s="78"/>
      <c r="C41" s="78"/>
      <c r="D41" s="85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2024-02-14T13:17:41Z</dcterms:modified>
</cp:coreProperties>
</file>